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700" activeTab="2"/>
  </bookViews>
  <sheets>
    <sheet name="ยุทธที่1-3.1" sheetId="1" r:id="rId1"/>
    <sheet name="ยุทธที่4-5.3" sheetId="2" r:id="rId2"/>
    <sheet name="ยุทธที่6-8)" sheetId="3" r:id="rId3"/>
  </sheets>
  <definedNames/>
  <calcPr fullCalcOnLoad="1"/>
</workbook>
</file>

<file path=xl/sharedStrings.xml><?xml version="1.0" encoding="utf-8"?>
<sst xmlns="http://schemas.openxmlformats.org/spreadsheetml/2006/main" count="86" uniqueCount="63">
  <si>
    <r>
      <t>บัญชีสรุปจำนวนโครงการ</t>
    </r>
    <r>
      <rPr>
        <b/>
        <sz val="18"/>
        <rFont val="Times New Roman"/>
        <family val="1"/>
      </rPr>
      <t>/</t>
    </r>
    <r>
      <rPr>
        <b/>
        <sz val="18"/>
        <rFont val="AngsanaUPC"/>
        <family val="1"/>
      </rPr>
      <t>กิจกรรมและงบประมาณ</t>
    </r>
  </si>
  <si>
    <t>จำนวนโครงการที่ดำเนินการ</t>
  </si>
  <si>
    <t>คิดเป็นร้อยละของโครงการทั้งหมด</t>
  </si>
  <si>
    <t>1.  ยุทธศาสตร์การพัฒนาด้านโครงสร้างพื้นฐาน</t>
  </si>
  <si>
    <t xml:space="preserve">     1.1  แนวทางการพัฒนาที่  1  การก่อสร้าง ปรับปรุง บำรุงรักษาถนน ทางระบายน้ำ</t>
  </si>
  <si>
    <t xml:space="preserve">            และท่อระบายน้ำ</t>
  </si>
  <si>
    <t xml:space="preserve">     1.2  แนวทางการพัฒนาที่  2  การจัดให้มีการบำรุงรักษาสิ่งสาธารณูปโภค และ</t>
  </si>
  <si>
    <t>รวม</t>
  </si>
  <si>
    <t>2.  ยุทธศาสตร์การพัฒนาด้านแหล่งน้ำ</t>
  </si>
  <si>
    <t xml:space="preserve">     2.1  แนวทางการพัฒนาที่  1  การก่อสร้าง ปรับปรุงแหล่งน้ำอุปโภค บริโภค และ</t>
  </si>
  <si>
    <t xml:space="preserve">            น้ำเพื่อการเกษตร</t>
  </si>
  <si>
    <t>3.  ยุทธศาสตร์การพัฒนาด้านเศรษฐกิจ</t>
  </si>
  <si>
    <t xml:space="preserve">     3.1  แนวทางการพัฒนาที่  1  การพัฒนาส่งเสริมอาชีพให้แก่ประชาชน มีรายได้    </t>
  </si>
  <si>
    <t xml:space="preserve">            เพียงพอและทั่วถึง</t>
  </si>
  <si>
    <t>สำนักงานปลัด</t>
  </si>
  <si>
    <t>จำนวนงบประมาณ</t>
  </si>
  <si>
    <t>4.  ยุทธศาสตร์การพัฒนาด้านสังคม</t>
  </si>
  <si>
    <t xml:space="preserve">             ร่างกายแข็งแรงปลอดภัยจากโรคภัยไข้เจ็บ</t>
  </si>
  <si>
    <t xml:space="preserve">            การนันทนาการ และความปลอดภัยในชีวิตและทรัพย์สิน   </t>
  </si>
  <si>
    <r>
      <t xml:space="preserve">        </t>
    </r>
    <r>
      <rPr>
        <sz val="16"/>
        <rFont val="AngsanaUPC"/>
        <family val="1"/>
      </rPr>
      <t>เข้มแข็งและสามารถพึ่งตนเองได้</t>
    </r>
  </si>
  <si>
    <t>5.  ยุทธศาสตร์การพัฒนาด้านการศึกษา ศาสนา วัฒนธรรมและประเพณี</t>
  </si>
  <si>
    <t xml:space="preserve">     5.1  แนวทางการพัฒนาที่  1  การพัฒนาการเพิ่มช่องทางการรับรู้ข้อมูลข่าวสาร</t>
  </si>
  <si>
    <t xml:space="preserve">            ให้แก่ประชาชน</t>
  </si>
  <si>
    <t xml:space="preserve">     5.2  แนวทางการพัฒนาที่  2  การจัดการศึกษาทุกระดับ ส่งเสริมและสนับสนุน  </t>
  </si>
  <si>
    <r>
      <t xml:space="preserve">         </t>
    </r>
    <r>
      <rPr>
        <sz val="16"/>
        <rFont val="AngsanaUPC"/>
        <family val="1"/>
      </rPr>
      <t>การศึกษาขั้นพื้นฐานให้มีอย่างเพียงพอและได้มาตรฐาน</t>
    </r>
  </si>
  <si>
    <t xml:space="preserve">     5.3  แนวทางการพัฒนาที่  3  การส่งเสริมให้ประชาชนอนุรักษ์วัฒนธรรม</t>
  </si>
  <si>
    <t>คิดเป็นร้อยละของงบประมาณทั้งหมด</t>
  </si>
  <si>
    <t>หน่วยดำเนินการ</t>
  </si>
  <si>
    <t>คิดเป็นร้อยละ</t>
  </si>
  <si>
    <t>ของงบประมาณ</t>
  </si>
  <si>
    <t>ทั้งหมด</t>
  </si>
  <si>
    <t>6. ยุทธศาสตร์การพัฒนาด้านสิ่งแวดล้อม การบำบัด กำจัดขยะสิ่งปฏิกูลและมูลฝอย</t>
  </si>
  <si>
    <t xml:space="preserve">     6.1  แนวทางการพัฒนาที่  1  การบำบัด กำจัดขยะมูลฝอยและสิ่งปฏิกูล</t>
  </si>
  <si>
    <t xml:space="preserve">            การจัดการทรัพยากรธรรมชาติสิ่งแวดล้อม และปรับปรุงพัฒนาที่สาธารณะ</t>
  </si>
  <si>
    <t xml:space="preserve">            เป็นสวนสุขภาพ ที่พักผ่อนและออกกำลังกายแก่ประชาชนในท้องถิ่น</t>
  </si>
  <si>
    <t xml:space="preserve">7.  ยุทธศาสตร์การพัฒนาด้านการเมือง การบริหารจัดการ                                                </t>
  </si>
  <si>
    <t xml:space="preserve">    7.1  แนวทางการพัฒนาที่  1  ส่งเสริมการมีส่วนร่วมในรูปประชาคม</t>
  </si>
  <si>
    <t>8.  ยุทธศาสตร์การพัฒนาด้านการท่องเที่ยว</t>
  </si>
  <si>
    <t>รวมทั้งสิ้น</t>
  </si>
  <si>
    <t xml:space="preserve">            สาธารณูปการให้ประชาชนในท้องถิ่นให้เพียงพอ</t>
  </si>
  <si>
    <t xml:space="preserve">     4.1  แนวทางการพัฒนาที่  1  พัฒนาส่งเสริมให้ประชาชนมีสุขภาพดี  </t>
  </si>
  <si>
    <t xml:space="preserve">     4.2  แนวทางการพัฒนาที่  2  ส่งเสริมให้ประชาชนมีสวัสดิการ  </t>
  </si>
  <si>
    <t xml:space="preserve">            ประเพณีและภูมิปัญญาท้องถิ่น  </t>
  </si>
  <si>
    <t xml:space="preserve">     6.2  แนวทางการพัฒนาที่  2  สร้างจิตสำนึกและตระหนักใน</t>
  </si>
  <si>
    <t xml:space="preserve">     8.1  แนวทางการพัฒนาที่  1  ปรับปรุง บำรุงรักษา และพัฒนาแหล่งท่องเที่ยว</t>
  </si>
  <si>
    <t xml:space="preserve">     8.3 แนวทางการพัฒนาที่ 3 จัดฝึกอบรมและพัฒนาความรู้ให้กับผู้ประกอบการร้านอาหาร</t>
  </si>
  <si>
    <t xml:space="preserve"> 7.3  แนวทางการพัฒนาที่ 3 ปรับปรุงและพัฒนาการจัดเก็บรายได้ จัดหาและปรับปรุง                               เครื่องมือเครื่องใช้ สถานที่ให้เหมาะสมต่อภารกิจของ อบต.</t>
  </si>
  <si>
    <t xml:space="preserve">     8.2  แนวทางการพัฒนาที่ 2  ส่งสริมการประชาสัมพันธ์แหล่งท่องเที่ยว</t>
  </si>
  <si>
    <r>
      <t>ยุทธศาสตร์</t>
    </r>
    <r>
      <rPr>
        <b/>
        <sz val="16"/>
        <rFont val="Times New Roman"/>
        <family val="1"/>
      </rPr>
      <t>/</t>
    </r>
    <r>
      <rPr>
        <b/>
        <sz val="16"/>
        <rFont val="AngsanaUPC"/>
        <family val="1"/>
      </rPr>
      <t>แนวทางการพัฒนา</t>
    </r>
  </si>
  <si>
    <r>
      <t>ยุทธศาสตร์</t>
    </r>
    <r>
      <rPr>
        <b/>
        <sz val="14"/>
        <rFont val="Times New Roman"/>
        <family val="1"/>
      </rPr>
      <t>/</t>
    </r>
    <r>
      <rPr>
        <b/>
        <sz val="14"/>
        <rFont val="AngsanaUPC"/>
        <family val="1"/>
      </rPr>
      <t>แนวทางการพัฒนา</t>
    </r>
  </si>
  <si>
    <t xml:space="preserve">           </t>
  </si>
  <si>
    <t xml:space="preserve">    7.2  แนวทางการพัฒนาที่  2  พัฒนาบุคลากรของท้องถิ่นให้มีความรู้ คุณธรรม                                                                                  จริยธรรมในการปฏิบัติงาน</t>
  </si>
  <si>
    <t xml:space="preserve"> </t>
  </si>
  <si>
    <t>สำนักงานปลัด/กองช่าง</t>
  </si>
  <si>
    <t>สนง.ปลัด/กองคลัง/กองช่าง</t>
  </si>
  <si>
    <t>สนง.ปลัด/กองช่าง</t>
  </si>
  <si>
    <t>กองช่าง</t>
  </si>
  <si>
    <t>สนง.ปลัด/ส่วนการศึกษา</t>
  </si>
  <si>
    <t>สวัสดิการสังคม</t>
  </si>
  <si>
    <r>
      <t xml:space="preserve">   </t>
    </r>
    <r>
      <rPr>
        <sz val="16"/>
        <rFont val="AngsanaUPC"/>
        <family val="1"/>
      </rPr>
      <t>4.3  แนวทางการพัฒนาที่  3 พัฒนาชุมชนให้มีความเป็นอยู่ที่ดีขึ้น มีความ</t>
    </r>
  </si>
  <si>
    <t>สนง.ปลัด/สวัสดิการสังคม</t>
  </si>
  <si>
    <t>แผนการดำเนินงานประจำปีงบประมาณ  พ.ศ.  2559    องค์การบริหารส่วนตำบลบึงเกลือ  อำเภอเสลภูมิ  จังหวัดร้อยเอ็ด</t>
  </si>
  <si>
    <r>
      <t>หมายเหตุ</t>
    </r>
    <r>
      <rPr>
        <sz val="16"/>
        <rFont val="AngsanaUPC"/>
        <family val="0"/>
      </rPr>
      <t xml:space="preserve">   งบประมาณรายจ่ายตั้งไว้รวมทั้งสิ้น 26,780,000  บาท   ซึ่งมีงบกลาง งบบุคลากร งบรายจ่ายอื่นไม่ลงในแผนการดำเนินงานประจำปี 2559  เป็นเงินจำนวน 13,730,980  บาท</t>
    </r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</si>
</sst>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-* #,##0.000_-;\-* #,##0.000_-;_-* &quot;-&quot;??_-;_-@_-"/>
    <numFmt numFmtId="212" formatCode="_-* #,##0.0000_-;\-* #,##0.0000_-;_-* &quot;-&quot;??_-;_-@_-"/>
    <numFmt numFmtId="213" formatCode="0.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0.0000000000"/>
    <numFmt numFmtId="220" formatCode="0.000000000"/>
    <numFmt numFmtId="221" formatCode="0.0000E+00"/>
    <numFmt numFmtId="222" formatCode="0.000E+00"/>
    <numFmt numFmtId="223" formatCode="0.0E+00"/>
    <numFmt numFmtId="224" formatCode="0E+00"/>
  </numFmts>
  <fonts count="55">
    <font>
      <sz val="16"/>
      <name val="AngsanaUPC"/>
      <family val="0"/>
    </font>
    <font>
      <b/>
      <sz val="18"/>
      <name val="Times New Roman"/>
      <family val="1"/>
    </font>
    <font>
      <b/>
      <sz val="18"/>
      <name val="AngsanaUPC"/>
      <family val="1"/>
    </font>
    <font>
      <b/>
      <sz val="18"/>
      <name val="Angsana New"/>
      <family val="1"/>
    </font>
    <font>
      <sz val="16"/>
      <name val="Angsana New"/>
      <family val="1"/>
    </font>
    <font>
      <sz val="16"/>
      <name val="Times New Roman"/>
      <family val="1"/>
    </font>
    <font>
      <b/>
      <sz val="16"/>
      <name val="AngsanaUPC"/>
      <family val="1"/>
    </font>
    <font>
      <sz val="14"/>
      <name val="Times New Roman"/>
      <family val="1"/>
    </font>
    <font>
      <sz val="14"/>
      <name val="AngsanaUPC"/>
      <family val="1"/>
    </font>
    <font>
      <sz val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5"/>
      <name val="Angsana New"/>
      <family val="1"/>
    </font>
    <font>
      <sz val="18"/>
      <name val="AngsanaUPC"/>
      <family val="1"/>
    </font>
    <font>
      <sz val="18"/>
      <name val="Angsana New"/>
      <family val="1"/>
    </font>
    <font>
      <sz val="15"/>
      <name val="AngsanaUPC"/>
      <family val="1"/>
    </font>
    <font>
      <b/>
      <u val="double"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0" fontId="11" fillId="0" borderId="14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204" fontId="0" fillId="0" borderId="12" xfId="36" applyNumberFormat="1" applyFont="1" applyBorder="1" applyAlignment="1">
      <alignment horizontal="center" vertical="top" wrapText="1"/>
    </xf>
    <xf numFmtId="204" fontId="0" fillId="0" borderId="12" xfId="36" applyNumberFormat="1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204" fontId="6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right" vertical="top" wrapText="1"/>
    </xf>
    <xf numFmtId="204" fontId="0" fillId="0" borderId="12" xfId="36" applyNumberFormat="1" applyFont="1" applyBorder="1" applyAlignment="1">
      <alignment horizontal="right" vertical="top" wrapText="1"/>
    </xf>
    <xf numFmtId="204" fontId="6" fillId="0" borderId="17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204" fontId="8" fillId="0" borderId="12" xfId="36" applyNumberFormat="1" applyFont="1" applyBorder="1" applyAlignment="1">
      <alignment horizontal="left" vertical="top" wrapText="1"/>
    </xf>
    <xf numFmtId="3" fontId="11" fillId="0" borderId="17" xfId="0" applyNumberFormat="1" applyFont="1" applyBorder="1" applyAlignment="1">
      <alignment horizontal="right" vertical="top" wrapText="1"/>
    </xf>
    <xf numFmtId="204" fontId="8" fillId="0" borderId="12" xfId="36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top" wrapText="1"/>
    </xf>
    <xf numFmtId="204" fontId="11" fillId="0" borderId="17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13" fillId="0" borderId="13" xfId="0" applyNumberFormat="1" applyFont="1" applyBorder="1" applyAlignment="1">
      <alignment horizontal="right" vertical="top" wrapText="1"/>
    </xf>
    <xf numFmtId="43" fontId="8" fillId="0" borderId="12" xfId="0" applyNumberFormat="1" applyFont="1" applyBorder="1" applyAlignment="1">
      <alignment horizontal="center" vertical="top" wrapText="1"/>
    </xf>
    <xf numFmtId="43" fontId="8" fillId="0" borderId="12" xfId="0" applyNumberFormat="1" applyFont="1" applyBorder="1" applyAlignment="1">
      <alignment horizontal="center" vertical="top"/>
    </xf>
    <xf numFmtId="43" fontId="11" fillId="0" borderId="16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top" wrapText="1"/>
    </xf>
    <xf numFmtId="43" fontId="6" fillId="0" borderId="16" xfId="0" applyNumberFormat="1" applyFont="1" applyBorder="1" applyAlignment="1">
      <alignment horizontal="center" vertical="top" wrapText="1"/>
    </xf>
    <xf numFmtId="43" fontId="0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/>
    </xf>
    <xf numFmtId="0" fontId="7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3" fontId="13" fillId="0" borderId="13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43" fontId="8" fillId="0" borderId="12" xfId="0" applyNumberFormat="1" applyFont="1" applyBorder="1" applyAlignment="1">
      <alignment horizontal="left" vertical="center" wrapText="1"/>
    </xf>
    <xf numFmtId="213" fontId="11" fillId="0" borderId="16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204" fontId="0" fillId="0" borderId="0" xfId="36" applyNumberFormat="1" applyFont="1" applyAlignment="1">
      <alignment/>
    </xf>
    <xf numFmtId="204" fontId="17" fillId="0" borderId="0" xfId="36" applyNumberFormat="1" applyFont="1" applyAlignment="1">
      <alignment/>
    </xf>
    <xf numFmtId="204" fontId="18" fillId="0" borderId="0" xfId="36" applyNumberFormat="1" applyFont="1" applyAlignment="1">
      <alignment/>
    </xf>
    <xf numFmtId="204" fontId="8" fillId="0" borderId="0" xfId="36" applyNumberFormat="1" applyFont="1" applyAlignment="1">
      <alignment horizontal="center"/>
    </xf>
    <xf numFmtId="204" fontId="8" fillId="0" borderId="0" xfId="36" applyNumberFormat="1" applyFont="1" applyAlignment="1">
      <alignment/>
    </xf>
    <xf numFmtId="0" fontId="8" fillId="0" borderId="0" xfId="0" applyFont="1" applyAlignment="1">
      <alignment/>
    </xf>
    <xf numFmtId="2" fontId="8" fillId="0" borderId="12" xfId="0" applyNumberFormat="1" applyFont="1" applyBorder="1" applyAlignment="1">
      <alignment horizontal="center" vertical="center" wrapText="1"/>
    </xf>
    <xf numFmtId="204" fontId="19" fillId="0" borderId="0" xfId="36" applyNumberFormat="1" applyFont="1" applyAlignment="1">
      <alignment/>
    </xf>
    <xf numFmtId="204" fontId="19" fillId="0" borderId="0" xfId="36" applyNumberFormat="1" applyFont="1" applyAlignment="1">
      <alignment/>
    </xf>
    <xf numFmtId="204" fontId="16" fillId="0" borderId="0" xfId="36" applyNumberFormat="1" applyFont="1" applyAlignment="1">
      <alignment/>
    </xf>
    <xf numFmtId="204" fontId="19" fillId="0" borderId="0" xfId="36" applyNumberFormat="1" applyFont="1" applyAlignment="1">
      <alignment/>
    </xf>
    <xf numFmtId="204" fontId="8" fillId="0" borderId="0" xfId="36" applyNumberFormat="1" applyFont="1" applyAlignment="1">
      <alignment/>
    </xf>
    <xf numFmtId="204" fontId="8" fillId="0" borderId="0" xfId="36" applyNumberFormat="1" applyFont="1" applyAlignment="1">
      <alignment/>
    </xf>
    <xf numFmtId="204" fontId="10" fillId="0" borderId="0" xfId="36" applyNumberFormat="1" applyFont="1" applyAlignment="1">
      <alignment/>
    </xf>
    <xf numFmtId="204" fontId="0" fillId="0" borderId="0" xfId="36" applyNumberFormat="1" applyFont="1" applyAlignment="1">
      <alignment/>
    </xf>
    <xf numFmtId="204" fontId="0" fillId="0" borderId="0" xfId="0" applyNumberFormat="1" applyAlignment="1">
      <alignment/>
    </xf>
    <xf numFmtId="204" fontId="8" fillId="0" borderId="12" xfId="36" applyNumberFormat="1" applyFont="1" applyBorder="1" applyAlignment="1">
      <alignment horizontal="right" vertical="top" wrapText="1"/>
    </xf>
    <xf numFmtId="43" fontId="6" fillId="0" borderId="13" xfId="0" applyNumberFormat="1" applyFont="1" applyBorder="1" applyAlignment="1">
      <alignment horizontal="center" vertical="top" wrapText="1"/>
    </xf>
    <xf numFmtId="204" fontId="7" fillId="0" borderId="12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90" zoomScaleSheetLayoutView="90" zoomScalePageLayoutView="0" workbookViewId="0" topLeftCell="A1">
      <selection activeCell="H18" sqref="H18"/>
    </sheetView>
  </sheetViews>
  <sheetFormatPr defaultColWidth="9.140625" defaultRowHeight="23.25"/>
  <cols>
    <col min="1" max="1" width="67.00390625" style="0" customWidth="1"/>
    <col min="2" max="2" width="16.28125" style="0" customWidth="1"/>
    <col min="3" max="3" width="16.7109375" style="0" customWidth="1"/>
    <col min="4" max="4" width="14.421875" style="0" customWidth="1"/>
    <col min="5" max="5" width="15.28125" style="0" customWidth="1"/>
    <col min="6" max="6" width="16.00390625" style="0" customWidth="1"/>
    <col min="8" max="8" width="14.8515625" style="98" customWidth="1"/>
    <col min="10" max="10" width="20.8515625" style="87" customWidth="1"/>
  </cols>
  <sheetData>
    <row r="1" spans="1:6" ht="22.5" customHeight="1">
      <c r="A1" s="110">
        <v>6</v>
      </c>
      <c r="B1" s="110"/>
      <c r="C1" s="110"/>
      <c r="D1" s="110"/>
      <c r="E1" s="110"/>
      <c r="F1" s="110"/>
    </row>
    <row r="2" spans="1:16" ht="26.25">
      <c r="A2" s="113" t="s">
        <v>0</v>
      </c>
      <c r="B2" s="113"/>
      <c r="C2" s="113"/>
      <c r="D2" s="113"/>
      <c r="E2" s="113"/>
      <c r="F2" s="113"/>
      <c r="G2" s="2"/>
      <c r="H2" s="99"/>
      <c r="I2" s="2"/>
      <c r="J2" s="88"/>
      <c r="K2" s="2"/>
      <c r="L2" s="2"/>
      <c r="M2" s="2"/>
      <c r="N2" s="2"/>
      <c r="O2" s="2"/>
      <c r="P2" s="2"/>
    </row>
    <row r="3" spans="1:16" ht="27" thickBot="1">
      <c r="A3" s="114" t="s">
        <v>61</v>
      </c>
      <c r="B3" s="114"/>
      <c r="C3" s="114"/>
      <c r="D3" s="114"/>
      <c r="E3" s="114"/>
      <c r="F3" s="114"/>
      <c r="G3" s="1"/>
      <c r="H3" s="100"/>
      <c r="I3" s="1"/>
      <c r="J3" s="89"/>
      <c r="K3" s="1"/>
      <c r="L3" s="1"/>
      <c r="M3" s="1"/>
      <c r="N3" s="1"/>
      <c r="O3" s="1"/>
      <c r="P3" s="1"/>
    </row>
    <row r="4" spans="1:6" ht="46.5" customHeight="1">
      <c r="A4" s="111" t="s">
        <v>48</v>
      </c>
      <c r="B4" s="111" t="s">
        <v>1</v>
      </c>
      <c r="C4" s="111" t="s">
        <v>2</v>
      </c>
      <c r="D4" s="111" t="s">
        <v>15</v>
      </c>
      <c r="E4" s="111" t="s">
        <v>26</v>
      </c>
      <c r="F4" s="111" t="s">
        <v>27</v>
      </c>
    </row>
    <row r="5" spans="1:6" ht="24" thickBot="1">
      <c r="A5" s="112"/>
      <c r="B5" s="112"/>
      <c r="C5" s="112"/>
      <c r="D5" s="112"/>
      <c r="E5" s="112"/>
      <c r="F5" s="112"/>
    </row>
    <row r="6" spans="1:6" ht="23.25">
      <c r="A6" s="3" t="s">
        <v>3</v>
      </c>
      <c r="B6" s="6"/>
      <c r="C6" s="6"/>
      <c r="D6" s="6"/>
      <c r="E6" s="6"/>
      <c r="F6" s="6"/>
    </row>
    <row r="7" spans="1:6" ht="24" customHeight="1">
      <c r="A7" s="4" t="s">
        <v>4</v>
      </c>
      <c r="B7" s="6"/>
      <c r="C7" s="6"/>
      <c r="D7" s="6"/>
      <c r="E7" s="6"/>
      <c r="F7" s="7"/>
    </row>
    <row r="8" spans="1:6" ht="22.5" customHeight="1">
      <c r="A8" s="4" t="s">
        <v>5</v>
      </c>
      <c r="B8" s="7">
        <v>9</v>
      </c>
      <c r="C8" s="69">
        <f>B8*100/'ยุทธที่6-8)'!B22</f>
        <v>10.227272727272727</v>
      </c>
      <c r="D8" s="46">
        <v>1489000</v>
      </c>
      <c r="E8" s="71">
        <f>D8*100/'ยุทธที่6-8)'!D22</f>
        <v>10.851994536833375</v>
      </c>
      <c r="F8" s="7" t="s">
        <v>56</v>
      </c>
    </row>
    <row r="9" spans="1:6" ht="24.75" customHeight="1">
      <c r="A9" s="4" t="s">
        <v>6</v>
      </c>
      <c r="B9" s="6"/>
      <c r="C9" s="6"/>
      <c r="D9" s="31"/>
      <c r="E9" s="71"/>
      <c r="F9" s="6"/>
    </row>
    <row r="10" spans="1:6" ht="24" customHeight="1">
      <c r="A10" s="4" t="s">
        <v>39</v>
      </c>
      <c r="B10" s="7">
        <v>3</v>
      </c>
      <c r="C10" s="69">
        <f>B10*100/'ยุทธที่6-8)'!B22</f>
        <v>3.409090909090909</v>
      </c>
      <c r="D10" s="46">
        <v>800000</v>
      </c>
      <c r="E10" s="71">
        <f>D10*100/'ยุทธที่6-8)'!D22</f>
        <v>5.830487326706985</v>
      </c>
      <c r="F10" s="7" t="s">
        <v>56</v>
      </c>
    </row>
    <row r="11" spans="1:6" ht="24" thickBot="1">
      <c r="A11" s="5"/>
      <c r="B11" s="10"/>
      <c r="C11" s="10"/>
      <c r="D11" s="47"/>
      <c r="E11" s="104"/>
      <c r="F11" s="8"/>
    </row>
    <row r="12" spans="1:6" ht="24" thickBot="1">
      <c r="A12" s="9" t="s">
        <v>7</v>
      </c>
      <c r="B12" s="10">
        <f>B8+B10</f>
        <v>12</v>
      </c>
      <c r="C12" s="62">
        <f>SUM(C8:C11)</f>
        <v>13.636363636363637</v>
      </c>
      <c r="D12" s="47">
        <f>SUM(D8:D11)</f>
        <v>2289000</v>
      </c>
      <c r="E12" s="70">
        <f>SUM(E8:E11)</f>
        <v>16.68248186354036</v>
      </c>
      <c r="F12" s="8"/>
    </row>
    <row r="13" spans="1:6" ht="23.25">
      <c r="A13" s="3" t="s">
        <v>8</v>
      </c>
      <c r="B13" s="6"/>
      <c r="C13" s="6"/>
      <c r="D13" s="6"/>
      <c r="E13" s="6"/>
      <c r="F13" s="13"/>
    </row>
    <row r="14" spans="1:6" ht="23.25">
      <c r="A14" s="4" t="s">
        <v>9</v>
      </c>
      <c r="B14" s="6"/>
      <c r="C14" s="6"/>
      <c r="D14" s="6"/>
      <c r="E14" s="6"/>
      <c r="F14" s="13"/>
    </row>
    <row r="15" spans="1:6" ht="23.25">
      <c r="A15" s="4" t="s">
        <v>10</v>
      </c>
      <c r="B15" s="7">
        <v>1</v>
      </c>
      <c r="C15" s="69">
        <f>B15*100/'ยุทธที่6-8)'!B22</f>
        <v>1.1363636363636365</v>
      </c>
      <c r="D15" s="45">
        <v>460000</v>
      </c>
      <c r="E15" s="71">
        <f>D15*100/'ยุทธที่6-8)'!D22</f>
        <v>3.352530212856516</v>
      </c>
      <c r="F15" s="7" t="s">
        <v>56</v>
      </c>
    </row>
    <row r="16" spans="1:6" ht="24" thickBot="1">
      <c r="A16" s="11"/>
      <c r="B16" s="12"/>
      <c r="C16" s="12"/>
      <c r="D16" s="12"/>
      <c r="E16" s="72"/>
      <c r="F16" s="14"/>
    </row>
    <row r="17" spans="1:6" ht="24" thickBot="1">
      <c r="A17" s="9" t="s">
        <v>7</v>
      </c>
      <c r="B17" s="10">
        <f>SUM(B15:B16)</f>
        <v>1</v>
      </c>
      <c r="C17" s="62">
        <f>SUM(C15:C16)</f>
        <v>1.1363636363636365</v>
      </c>
      <c r="D17" s="48">
        <f>SUM(D15:D16)</f>
        <v>460000</v>
      </c>
      <c r="E17" s="70">
        <f>SUM(E15:E16)</f>
        <v>3.352530212856516</v>
      </c>
      <c r="F17" s="8"/>
    </row>
    <row r="18" spans="1:6" ht="23.25">
      <c r="A18" s="3" t="s">
        <v>11</v>
      </c>
      <c r="B18" s="6"/>
      <c r="C18" s="6"/>
      <c r="D18" s="6"/>
      <c r="E18" s="6"/>
      <c r="F18" s="17"/>
    </row>
    <row r="19" spans="1:6" ht="23.25">
      <c r="A19" s="4" t="s">
        <v>12</v>
      </c>
      <c r="B19" s="6"/>
      <c r="C19" s="6"/>
      <c r="D19" s="6"/>
      <c r="E19" s="6"/>
      <c r="F19" s="4"/>
    </row>
    <row r="20" spans="1:6" ht="23.25">
      <c r="A20" s="4" t="s">
        <v>13</v>
      </c>
      <c r="B20" s="7">
        <v>5</v>
      </c>
      <c r="C20" s="69">
        <f>B20*100/'ยุทธที่6-8)'!B22</f>
        <v>5.681818181818182</v>
      </c>
      <c r="D20" s="46">
        <v>486000</v>
      </c>
      <c r="E20" s="71">
        <f>D20*100/'ยุทธที่6-8)'!D22</f>
        <v>3.542021050974493</v>
      </c>
      <c r="F20" s="16" t="s">
        <v>58</v>
      </c>
    </row>
    <row r="21" spans="1:6" ht="24" thickBot="1">
      <c r="A21" s="15"/>
      <c r="B21" s="12"/>
      <c r="C21" s="12"/>
      <c r="D21" s="49"/>
      <c r="E21" s="72"/>
      <c r="F21" s="18"/>
    </row>
    <row r="22" spans="1:6" ht="24" thickBot="1">
      <c r="A22" s="9" t="s">
        <v>7</v>
      </c>
      <c r="B22" s="10">
        <f>SUM(B20:B21)</f>
        <v>5</v>
      </c>
      <c r="C22" s="62">
        <v>3.3</v>
      </c>
      <c r="D22" s="47">
        <f>SUM(D20:D21)</f>
        <v>486000</v>
      </c>
      <c r="E22" s="70">
        <f>SUM(E20:E21)</f>
        <v>3.542021050974493</v>
      </c>
      <c r="F22" s="8"/>
    </row>
  </sheetData>
  <sheetProtection/>
  <mergeCells count="9">
    <mergeCell ref="A1:F1"/>
    <mergeCell ref="D4:D5"/>
    <mergeCell ref="A2:F2"/>
    <mergeCell ref="A3:F3"/>
    <mergeCell ref="E4:E5"/>
    <mergeCell ref="F4:F5"/>
    <mergeCell ref="A4:A5"/>
    <mergeCell ref="B4:B5"/>
    <mergeCell ref="C4:C5"/>
  </mergeCells>
  <printOptions horizontalCentered="1"/>
  <pageMargins left="0.1968503937007874" right="0.5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110" zoomScaleSheetLayoutView="110" zoomScalePageLayoutView="0" workbookViewId="0" topLeftCell="A4">
      <selection activeCell="E18" sqref="E18"/>
    </sheetView>
  </sheetViews>
  <sheetFormatPr defaultColWidth="9.140625" defaultRowHeight="23.25"/>
  <cols>
    <col min="1" max="1" width="66.7109375" style="0" customWidth="1"/>
    <col min="2" max="2" width="16.28125" style="0" customWidth="1"/>
    <col min="3" max="3" width="16.7109375" style="0" customWidth="1"/>
    <col min="4" max="4" width="14.140625" style="0" customWidth="1"/>
    <col min="5" max="5" width="15.00390625" style="0" customWidth="1"/>
    <col min="6" max="6" width="16.57421875" style="0" customWidth="1"/>
    <col min="7" max="7" width="7.140625" style="0" customWidth="1"/>
    <col min="8" max="8" width="17.8515625" style="91" customWidth="1"/>
  </cols>
  <sheetData>
    <row r="1" spans="1:6" ht="22.5" customHeight="1">
      <c r="A1" s="110">
        <v>7</v>
      </c>
      <c r="B1" s="110"/>
      <c r="C1" s="110"/>
      <c r="D1" s="110"/>
      <c r="E1" s="110"/>
      <c r="F1" s="110"/>
    </row>
    <row r="2" spans="1:16" ht="26.25">
      <c r="A2" s="113" t="s">
        <v>0</v>
      </c>
      <c r="B2" s="113"/>
      <c r="C2" s="113"/>
      <c r="D2" s="113"/>
      <c r="E2" s="113"/>
      <c r="F2" s="113"/>
      <c r="G2" s="2"/>
      <c r="H2" s="99"/>
      <c r="I2" s="2"/>
      <c r="J2" s="2"/>
      <c r="K2" s="2"/>
      <c r="L2" s="2"/>
      <c r="M2" s="2"/>
      <c r="N2" s="2"/>
      <c r="O2" s="2"/>
      <c r="P2" s="2"/>
    </row>
    <row r="3" spans="1:16" ht="27" thickBot="1">
      <c r="A3" s="114" t="s">
        <v>61</v>
      </c>
      <c r="B3" s="114"/>
      <c r="C3" s="114"/>
      <c r="D3" s="114"/>
      <c r="E3" s="114"/>
      <c r="F3" s="114"/>
      <c r="G3" s="1"/>
      <c r="H3" s="100"/>
      <c r="I3" s="1"/>
      <c r="J3" s="1"/>
      <c r="K3" s="1"/>
      <c r="L3" s="1"/>
      <c r="M3" s="1"/>
      <c r="N3" s="1"/>
      <c r="O3" s="1"/>
      <c r="P3" s="1"/>
    </row>
    <row r="4" spans="1:8" s="74" customFormat="1" ht="23.25" customHeight="1">
      <c r="A4" s="111" t="s">
        <v>48</v>
      </c>
      <c r="B4" s="111" t="s">
        <v>1</v>
      </c>
      <c r="C4" s="111" t="s">
        <v>2</v>
      </c>
      <c r="D4" s="111" t="s">
        <v>15</v>
      </c>
      <c r="E4" s="73" t="s">
        <v>28</v>
      </c>
      <c r="F4" s="111" t="s">
        <v>27</v>
      </c>
      <c r="H4" s="91"/>
    </row>
    <row r="5" spans="1:8" s="74" customFormat="1" ht="23.25" customHeight="1">
      <c r="A5" s="118"/>
      <c r="B5" s="118"/>
      <c r="C5" s="118"/>
      <c r="D5" s="118"/>
      <c r="E5" s="75" t="s">
        <v>29</v>
      </c>
      <c r="F5" s="118"/>
      <c r="H5" s="91"/>
    </row>
    <row r="6" spans="1:8" s="74" customFormat="1" ht="24" thickBot="1">
      <c r="A6" s="112"/>
      <c r="B6" s="112"/>
      <c r="C6" s="112"/>
      <c r="D6" s="112"/>
      <c r="E6" s="9" t="s">
        <v>30</v>
      </c>
      <c r="F6" s="112"/>
      <c r="H6" s="91"/>
    </row>
    <row r="7" spans="1:8" ht="23.25">
      <c r="A7" s="19" t="s">
        <v>16</v>
      </c>
      <c r="B7" s="20"/>
      <c r="C7" s="20"/>
      <c r="D7" s="20"/>
      <c r="E7" s="20"/>
      <c r="F7" s="109"/>
      <c r="H7" s="90"/>
    </row>
    <row r="8" spans="1:8" ht="24" customHeight="1">
      <c r="A8" s="4" t="s">
        <v>40</v>
      </c>
      <c r="B8" s="7"/>
      <c r="C8" s="7"/>
      <c r="D8" s="7"/>
      <c r="E8" s="7"/>
      <c r="F8" s="119" t="s">
        <v>60</v>
      </c>
      <c r="H8" s="90"/>
    </row>
    <row r="9" spans="1:8" ht="22.5" customHeight="1">
      <c r="A9" s="81" t="s">
        <v>17</v>
      </c>
      <c r="B9" s="7">
        <v>8</v>
      </c>
      <c r="C9" s="69">
        <f>B9*100/'ยุทธที่6-8)'!B22</f>
        <v>9.090909090909092</v>
      </c>
      <c r="D9" s="50">
        <v>440000</v>
      </c>
      <c r="E9" s="66">
        <f>D9*100/'ยุทธที่6-8)'!D22</f>
        <v>3.2067680296888414</v>
      </c>
      <c r="F9" s="119"/>
      <c r="H9" s="90"/>
    </row>
    <row r="10" spans="1:6" ht="24.75" customHeight="1">
      <c r="A10" s="4" t="s">
        <v>41</v>
      </c>
      <c r="B10" s="22"/>
      <c r="C10" s="7"/>
      <c r="D10" s="7"/>
      <c r="E10" s="66"/>
      <c r="F10" s="119"/>
    </row>
    <row r="11" spans="1:6" ht="24" customHeight="1">
      <c r="A11" s="4" t="s">
        <v>18</v>
      </c>
      <c r="B11" s="22">
        <v>5</v>
      </c>
      <c r="C11" s="69">
        <f>B11*100/'ยุทธที่6-8)'!B22</f>
        <v>5.681818181818182</v>
      </c>
      <c r="D11" s="44">
        <v>355000</v>
      </c>
      <c r="E11" s="66">
        <f>D11*100/'ยุทธที่6-8)'!D22</f>
        <v>2.5872787512262243</v>
      </c>
      <c r="F11" s="119"/>
    </row>
    <row r="12" spans="1:6" ht="23.25">
      <c r="A12" s="21" t="s">
        <v>59</v>
      </c>
      <c r="B12" s="80" t="s">
        <v>50</v>
      </c>
      <c r="C12" s="6"/>
      <c r="D12" s="6"/>
      <c r="E12" s="66"/>
      <c r="F12" s="119"/>
    </row>
    <row r="13" spans="1:6" ht="24" thickBot="1">
      <c r="A13" s="21" t="s">
        <v>19</v>
      </c>
      <c r="B13" s="23">
        <v>8</v>
      </c>
      <c r="C13" s="69">
        <f>B13*100/'ยุทธที่6-8)'!B22</f>
        <v>9.090909090909092</v>
      </c>
      <c r="D13" s="44">
        <v>292000</v>
      </c>
      <c r="E13" s="66">
        <f>D13*100/'ยุทธที่6-8)'!D22</f>
        <v>2.128127874248049</v>
      </c>
      <c r="F13" s="120"/>
    </row>
    <row r="14" spans="1:6" ht="24" thickBot="1">
      <c r="A14" s="24" t="s">
        <v>7</v>
      </c>
      <c r="B14" s="25">
        <f>SUM(B9:B13)</f>
        <v>21</v>
      </c>
      <c r="C14" s="62">
        <f>SUM(C9:C13)</f>
        <v>23.863636363636367</v>
      </c>
      <c r="D14" s="26">
        <f>SUM(D9:D13)</f>
        <v>1087000</v>
      </c>
      <c r="E14" s="70">
        <f>SUM(E9:E13)</f>
        <v>7.922174655163115</v>
      </c>
      <c r="F14" s="27"/>
    </row>
    <row r="15" spans="1:6" ht="23.25">
      <c r="A15" s="19" t="s">
        <v>20</v>
      </c>
      <c r="B15" s="20"/>
      <c r="C15" s="20"/>
      <c r="D15" s="20"/>
      <c r="E15" s="20"/>
      <c r="F15" s="115" t="s">
        <v>57</v>
      </c>
    </row>
    <row r="16" spans="1:6" ht="23.25">
      <c r="A16" s="4" t="s">
        <v>21</v>
      </c>
      <c r="B16" s="7"/>
      <c r="C16" s="7"/>
      <c r="D16" s="7"/>
      <c r="E16" s="7"/>
      <c r="F16" s="116"/>
    </row>
    <row r="17" spans="1:6" ht="22.5" customHeight="1">
      <c r="A17" s="4" t="s">
        <v>22</v>
      </c>
      <c r="B17" s="23">
        <v>2</v>
      </c>
      <c r="C17" s="69">
        <f>B17*100/'ยุทธที่6-8)'!B22</f>
        <v>2.272727272727273</v>
      </c>
      <c r="D17" s="44">
        <v>230000</v>
      </c>
      <c r="E17" s="66">
        <f>D17*100/'ยุทธที่6-8)'!D22</f>
        <v>1.676265106428258</v>
      </c>
      <c r="F17" s="116"/>
    </row>
    <row r="18" spans="1:6" ht="21.75" customHeight="1">
      <c r="A18" s="4" t="s">
        <v>23</v>
      </c>
      <c r="B18" s="6"/>
      <c r="C18" s="6"/>
      <c r="D18" s="6"/>
      <c r="E18" s="66"/>
      <c r="F18" s="116"/>
    </row>
    <row r="19" spans="1:6" ht="23.25">
      <c r="A19" s="21" t="s">
        <v>24</v>
      </c>
      <c r="B19" s="7">
        <v>18</v>
      </c>
      <c r="C19" s="69">
        <f>B19*100/'ยุทธที่6-8)'!B22</f>
        <v>20.454545454545453</v>
      </c>
      <c r="D19" s="44">
        <v>2971100</v>
      </c>
      <c r="E19" s="66">
        <f>D19*100/'ยุทธที่6-8)'!D22</f>
        <v>21.6537011204739</v>
      </c>
      <c r="F19" s="116"/>
    </row>
    <row r="20" spans="1:6" ht="23.25">
      <c r="A20" s="4" t="s">
        <v>25</v>
      </c>
      <c r="B20" s="6"/>
      <c r="C20" s="6"/>
      <c r="D20" s="6"/>
      <c r="E20" s="66"/>
      <c r="F20" s="116"/>
    </row>
    <row r="21" spans="1:6" ht="24" thickBot="1">
      <c r="A21" s="4" t="s">
        <v>42</v>
      </c>
      <c r="B21" s="7">
        <v>10</v>
      </c>
      <c r="C21" s="69">
        <f>B21*100/'ยุทธที่6-8)'!B22</f>
        <v>11.363636363636363</v>
      </c>
      <c r="D21" s="44">
        <v>495000</v>
      </c>
      <c r="E21" s="66">
        <f>D21*100/'ยุทธที่6-8)'!D22</f>
        <v>3.6076140333999467</v>
      </c>
      <c r="F21" s="117"/>
    </row>
    <row r="22" spans="1:6" ht="24" thickBot="1">
      <c r="A22" s="24" t="s">
        <v>7</v>
      </c>
      <c r="B22" s="25">
        <f>SUM(B17:B21)</f>
        <v>30</v>
      </c>
      <c r="C22" s="62">
        <v>31.53</v>
      </c>
      <c r="D22" s="51">
        <f>SUM(D17:D21)</f>
        <v>3696100</v>
      </c>
      <c r="E22" s="70">
        <f>SUM(E15:E21)</f>
        <v>26.937580260302106</v>
      </c>
      <c r="F22" s="27"/>
    </row>
    <row r="25" ht="23.25">
      <c r="H25" s="90"/>
    </row>
    <row r="26" ht="23.25">
      <c r="H26" s="90"/>
    </row>
    <row r="27" ht="23.25">
      <c r="H27" s="90"/>
    </row>
    <row r="30" ht="23.25">
      <c r="I30" s="77"/>
    </row>
    <row r="31" ht="23.25">
      <c r="I31" s="78"/>
    </row>
    <row r="32" ht="23.25">
      <c r="I32" s="78"/>
    </row>
    <row r="33" ht="23.25">
      <c r="I33" s="78"/>
    </row>
    <row r="34" ht="23.25">
      <c r="I34" s="77"/>
    </row>
    <row r="35" ht="23.25">
      <c r="I35" s="78"/>
    </row>
    <row r="36" ht="23.25">
      <c r="I36" s="78"/>
    </row>
    <row r="37" ht="23.25">
      <c r="I37" s="78"/>
    </row>
    <row r="38" ht="23.25">
      <c r="I38" s="79"/>
    </row>
  </sheetData>
  <sheetProtection/>
  <mergeCells count="10">
    <mergeCell ref="F15:F21"/>
    <mergeCell ref="A1:F1"/>
    <mergeCell ref="D4:D6"/>
    <mergeCell ref="A4:A6"/>
    <mergeCell ref="B4:B6"/>
    <mergeCell ref="C4:C6"/>
    <mergeCell ref="A2:F2"/>
    <mergeCell ref="A3:F3"/>
    <mergeCell ref="F4:F6"/>
    <mergeCell ref="F8:F13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3">
      <selection activeCell="H19" sqref="H19"/>
    </sheetView>
  </sheetViews>
  <sheetFormatPr defaultColWidth="9.140625" defaultRowHeight="23.25"/>
  <cols>
    <col min="1" max="1" width="66.140625" style="0" customWidth="1"/>
    <col min="2" max="2" width="15.421875" style="0" customWidth="1"/>
    <col min="3" max="3" width="16.7109375" style="0" customWidth="1"/>
    <col min="4" max="4" width="14.421875" style="0" customWidth="1"/>
    <col min="5" max="5" width="15.28125" style="0" customWidth="1"/>
    <col min="6" max="6" width="17.28125" style="0" customWidth="1"/>
    <col min="7" max="7" width="4.57421875" style="0" customWidth="1"/>
    <col min="8" max="8" width="18.8515625" style="94" customWidth="1"/>
  </cols>
  <sheetData>
    <row r="1" spans="1:6" ht="20.25" customHeight="1">
      <c r="A1" s="110">
        <v>8</v>
      </c>
      <c r="B1" s="110"/>
      <c r="C1" s="110"/>
      <c r="D1" s="110"/>
      <c r="E1" s="110"/>
      <c r="F1" s="110"/>
    </row>
    <row r="2" spans="1:9" ht="26.25">
      <c r="A2" s="113" t="s">
        <v>0</v>
      </c>
      <c r="B2" s="113"/>
      <c r="C2" s="113"/>
      <c r="D2" s="113"/>
      <c r="E2" s="113"/>
      <c r="F2" s="113"/>
      <c r="G2" s="2"/>
      <c r="H2" s="95"/>
      <c r="I2" s="2"/>
    </row>
    <row r="3" spans="1:9" ht="27" thickBot="1">
      <c r="A3" s="114" t="s">
        <v>61</v>
      </c>
      <c r="B3" s="114"/>
      <c r="C3" s="114"/>
      <c r="D3" s="114"/>
      <c r="E3" s="114"/>
      <c r="F3" s="114"/>
      <c r="G3" s="1"/>
      <c r="H3" s="96"/>
      <c r="I3" s="1"/>
    </row>
    <row r="4" spans="1:8" s="76" customFormat="1" ht="46.5" customHeight="1">
      <c r="A4" s="124" t="s">
        <v>49</v>
      </c>
      <c r="B4" s="124" t="s">
        <v>1</v>
      </c>
      <c r="C4" s="124" t="s">
        <v>2</v>
      </c>
      <c r="D4" s="124" t="s">
        <v>15</v>
      </c>
      <c r="E4" s="124" t="s">
        <v>26</v>
      </c>
      <c r="F4" s="124" t="s">
        <v>27</v>
      </c>
      <c r="H4" s="97"/>
    </row>
    <row r="5" spans="1:8" s="76" customFormat="1" ht="11.25" customHeight="1" thickBot="1">
      <c r="A5" s="125"/>
      <c r="B5" s="125"/>
      <c r="C5" s="125"/>
      <c r="D5" s="125"/>
      <c r="E5" s="125"/>
      <c r="F5" s="125"/>
      <c r="H5" s="97"/>
    </row>
    <row r="6" spans="1:8" s="34" customFormat="1" ht="21.75">
      <c r="A6" s="32" t="s">
        <v>31</v>
      </c>
      <c r="B6" s="33"/>
      <c r="C6" s="33"/>
      <c r="D6" s="33"/>
      <c r="E6" s="33"/>
      <c r="F6" s="33"/>
      <c r="H6" s="106"/>
    </row>
    <row r="7" spans="1:8" s="34" customFormat="1" ht="24" customHeight="1">
      <c r="A7" s="29" t="s">
        <v>32</v>
      </c>
      <c r="B7" s="30">
        <v>0</v>
      </c>
      <c r="C7" s="59">
        <f>B7*100/B22</f>
        <v>0</v>
      </c>
      <c r="D7" s="103">
        <v>0</v>
      </c>
      <c r="E7" s="66">
        <f>D7*100/D22</f>
        <v>0</v>
      </c>
      <c r="F7" s="30" t="s">
        <v>53</v>
      </c>
      <c r="H7" s="79"/>
    </row>
    <row r="8" spans="1:8" s="34" customFormat="1" ht="24.75" customHeight="1">
      <c r="A8" s="29" t="s">
        <v>43</v>
      </c>
      <c r="B8" s="35"/>
      <c r="C8" s="35"/>
      <c r="D8" s="35"/>
      <c r="E8" s="35"/>
      <c r="F8" s="35"/>
      <c r="G8" s="92" t="s">
        <v>52</v>
      </c>
      <c r="H8" s="106"/>
    </row>
    <row r="9" spans="1:8" s="34" customFormat="1" ht="24" customHeight="1">
      <c r="A9" s="29" t="s">
        <v>33</v>
      </c>
      <c r="B9" s="30"/>
      <c r="C9" s="30"/>
      <c r="D9" s="30"/>
      <c r="E9" s="30"/>
      <c r="F9" s="30"/>
      <c r="H9" s="106"/>
    </row>
    <row r="10" spans="1:8" s="34" customFormat="1" ht="22.5" thickBot="1">
      <c r="A10" s="36" t="s">
        <v>34</v>
      </c>
      <c r="B10" s="30">
        <v>3</v>
      </c>
      <c r="C10" s="59">
        <f>B10*100/B22</f>
        <v>3.409090909090909</v>
      </c>
      <c r="D10" s="53">
        <v>110000</v>
      </c>
      <c r="E10" s="66">
        <f>D10*100/D22</f>
        <v>0.8016920074222104</v>
      </c>
      <c r="F10" s="30" t="s">
        <v>14</v>
      </c>
      <c r="H10" s="106"/>
    </row>
    <row r="11" spans="1:8" s="34" customFormat="1" ht="22.5" thickBot="1">
      <c r="A11" s="37" t="s">
        <v>7</v>
      </c>
      <c r="B11" s="38">
        <f>SUM(B7:B10)</f>
        <v>3</v>
      </c>
      <c r="C11" s="60">
        <f>SUM(C7:C10)</f>
        <v>3.409090909090909</v>
      </c>
      <c r="D11" s="54">
        <f>SUM(D7:D10)</f>
        <v>110000</v>
      </c>
      <c r="E11" s="68">
        <f>SUM(E7:E10)</f>
        <v>0.8016920074222104</v>
      </c>
      <c r="F11" s="40"/>
      <c r="H11" s="106"/>
    </row>
    <row r="12" spans="1:8" s="34" customFormat="1" ht="21.75">
      <c r="A12" s="28" t="s">
        <v>35</v>
      </c>
      <c r="B12" s="35"/>
      <c r="C12" s="35"/>
      <c r="D12" s="35"/>
      <c r="E12" s="35"/>
      <c r="F12" s="123" t="s">
        <v>54</v>
      </c>
      <c r="H12" s="106"/>
    </row>
    <row r="13" spans="1:8" s="34" customFormat="1" ht="21.75">
      <c r="A13" s="29" t="s">
        <v>36</v>
      </c>
      <c r="B13" s="30">
        <v>6</v>
      </c>
      <c r="C13" s="59">
        <f>B13*100/B22</f>
        <v>6.818181818181818</v>
      </c>
      <c r="D13" s="55">
        <v>300000</v>
      </c>
      <c r="E13" s="67">
        <f>D13*100/D22</f>
        <v>2.186432747515119</v>
      </c>
      <c r="F13" s="116"/>
      <c r="H13" s="106"/>
    </row>
    <row r="14" spans="1:8" s="34" customFormat="1" ht="42">
      <c r="A14" s="29" t="s">
        <v>51</v>
      </c>
      <c r="B14" s="43">
        <v>4</v>
      </c>
      <c r="C14" s="93">
        <f>B14*100/B22</f>
        <v>4.545454545454546</v>
      </c>
      <c r="D14" s="56">
        <v>690000</v>
      </c>
      <c r="E14" s="67">
        <f>D14*100/D22</f>
        <v>5.028795319284774</v>
      </c>
      <c r="F14" s="116"/>
      <c r="G14" s="42"/>
      <c r="H14" s="107"/>
    </row>
    <row r="15" spans="1:8" s="34" customFormat="1" ht="42.75" thickBot="1">
      <c r="A15" s="29" t="s">
        <v>46</v>
      </c>
      <c r="B15" s="43">
        <v>5</v>
      </c>
      <c r="C15" s="93">
        <f>B15*100/B22</f>
        <v>5.681818181818182</v>
      </c>
      <c r="D15" s="56">
        <v>4562880</v>
      </c>
      <c r="E15" s="84">
        <f>D15*100/D22</f>
        <v>33.25476751660596</v>
      </c>
      <c r="F15" s="117"/>
      <c r="H15" s="108"/>
    </row>
    <row r="16" spans="1:8" s="34" customFormat="1" ht="21.75" thickBot="1">
      <c r="A16" s="38" t="s">
        <v>7</v>
      </c>
      <c r="B16" s="39">
        <f>SUM(B13:B15)</f>
        <v>15</v>
      </c>
      <c r="C16" s="85">
        <f>SUM(C13:C15)</f>
        <v>17.045454545454547</v>
      </c>
      <c r="D16" s="58">
        <f>SUM(D13:D15)</f>
        <v>5552880</v>
      </c>
      <c r="E16" s="68">
        <f>SUM(E13:E15)</f>
        <v>40.469995583405854</v>
      </c>
      <c r="F16" s="40"/>
      <c r="H16" s="108"/>
    </row>
    <row r="17" spans="1:8" s="34" customFormat="1" ht="21">
      <c r="A17" s="28" t="s">
        <v>37</v>
      </c>
      <c r="B17" s="35"/>
      <c r="C17" s="35"/>
      <c r="D17" s="105"/>
      <c r="E17" s="35"/>
      <c r="F17" s="41"/>
      <c r="H17" s="107"/>
    </row>
    <row r="18" spans="1:8" s="34" customFormat="1" ht="23.25" customHeight="1">
      <c r="A18" s="29" t="s">
        <v>44</v>
      </c>
      <c r="B18" s="30">
        <v>0</v>
      </c>
      <c r="C18" s="30">
        <f>B18*100/B22</f>
        <v>0</v>
      </c>
      <c r="D18" s="57">
        <v>0</v>
      </c>
      <c r="E18" s="83">
        <v>0</v>
      </c>
      <c r="F18" s="121" t="s">
        <v>55</v>
      </c>
      <c r="H18" s="108"/>
    </row>
    <row r="19" spans="1:8" s="34" customFormat="1" ht="21.75">
      <c r="A19" s="29" t="s">
        <v>47</v>
      </c>
      <c r="B19" s="30">
        <v>0</v>
      </c>
      <c r="C19" s="59">
        <f>B19*100/B22</f>
        <v>0</v>
      </c>
      <c r="D19" s="57">
        <v>0</v>
      </c>
      <c r="E19" s="83">
        <v>0</v>
      </c>
      <c r="F19" s="121"/>
      <c r="H19" s="106"/>
    </row>
    <row r="20" spans="1:9" s="42" customFormat="1" ht="22.5" thickBot="1">
      <c r="A20" s="29" t="s">
        <v>45</v>
      </c>
      <c r="B20" s="30">
        <v>1</v>
      </c>
      <c r="C20" s="59">
        <f>B20*100/B22</f>
        <v>1.1363636363636365</v>
      </c>
      <c r="D20" s="57">
        <v>40000</v>
      </c>
      <c r="E20" s="66">
        <f>D20*100/D22</f>
        <v>0.2915243663353492</v>
      </c>
      <c r="F20" s="122"/>
      <c r="G20" s="34"/>
      <c r="H20" s="106"/>
      <c r="I20" s="34"/>
    </row>
    <row r="21" spans="1:8" s="34" customFormat="1" ht="22.5" thickBot="1">
      <c r="A21" s="38" t="s">
        <v>7</v>
      </c>
      <c r="B21" s="52">
        <f>SUM(B18:B20)</f>
        <v>1</v>
      </c>
      <c r="C21" s="61">
        <f>SUM(C18:C20)</f>
        <v>1.1363636363636365</v>
      </c>
      <c r="D21" s="54">
        <f>SUM(D18:D20)</f>
        <v>40000</v>
      </c>
      <c r="E21" s="68">
        <f>SUM(E18:E20)</f>
        <v>0.2915243663353492</v>
      </c>
      <c r="F21" s="40"/>
      <c r="H21" s="106"/>
    </row>
    <row r="22" spans="1:9" s="64" customFormat="1" ht="20.25" customHeight="1" thickBot="1">
      <c r="A22" s="9" t="s">
        <v>38</v>
      </c>
      <c r="B22" s="82">
        <f>'ยุทธที่1-3.1'!B12+'ยุทธที่1-3.1'!B17+'ยุทธที่1-3.1'!B22+'ยุทธที่4-5.3'!B14+'ยุทธที่4-5.3'!B22+'ยุทธที่6-8)'!B11+'ยุทธที่6-8)'!B16+'ยุทธที่6-8)'!B21</f>
        <v>88</v>
      </c>
      <c r="C22" s="82">
        <v>100</v>
      </c>
      <c r="D22" s="65">
        <f>'ยุทธที่1-3.1'!D12+'ยุทธที่1-3.1'!D17+'ยุทธที่1-3.1'!D22+'ยุทธที่4-5.3'!D14+'ยุทธที่4-5.3'!D22+'ยุทธที่6-8)'!D11+'ยุทธที่6-8)'!D16+'ยุทธที่6-8)'!D21</f>
        <v>13720980</v>
      </c>
      <c r="E22" s="65">
        <v>100</v>
      </c>
      <c r="F22" s="63"/>
      <c r="H22" s="106"/>
      <c r="I22" s="34"/>
    </row>
    <row r="23" spans="1:9" ht="23.25">
      <c r="A23" s="86" t="s">
        <v>62</v>
      </c>
      <c r="H23" s="106"/>
      <c r="I23" s="34"/>
    </row>
    <row r="24" spans="8:9" ht="23.25">
      <c r="H24" s="106"/>
      <c r="I24" s="34"/>
    </row>
    <row r="25" spans="8:9" ht="23.25">
      <c r="H25" s="106"/>
      <c r="I25" s="34"/>
    </row>
    <row r="26" spans="3:9" ht="23.25">
      <c r="C26" s="101">
        <v>26538550</v>
      </c>
      <c r="H26" s="106"/>
      <c r="I26" s="34"/>
    </row>
    <row r="27" ht="23.25">
      <c r="C27" s="102">
        <f>C26-D22</f>
        <v>12817570</v>
      </c>
    </row>
  </sheetData>
  <sheetProtection/>
  <mergeCells count="11">
    <mergeCell ref="C4:C5"/>
    <mergeCell ref="F18:F20"/>
    <mergeCell ref="F12:F15"/>
    <mergeCell ref="A1:F1"/>
    <mergeCell ref="D4:D5"/>
    <mergeCell ref="A2:F2"/>
    <mergeCell ref="A3:F3"/>
    <mergeCell ref="E4:E5"/>
    <mergeCell ref="F4:F5"/>
    <mergeCell ref="A4:A5"/>
    <mergeCell ref="B4:B5"/>
  </mergeCells>
  <printOptions horizontalCentered="1"/>
  <pageMargins left="0.15748031496062992" right="0.15748031496062992" top="0.2755905511811024" bottom="0.2362204724409449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KKD Windows Se7en V1</cp:lastModifiedBy>
  <cp:lastPrinted>2015-11-23T06:49:44Z</cp:lastPrinted>
  <dcterms:created xsi:type="dcterms:W3CDTF">2007-11-07T05:10:58Z</dcterms:created>
  <dcterms:modified xsi:type="dcterms:W3CDTF">2015-11-23T06:50:16Z</dcterms:modified>
  <cp:category/>
  <cp:version/>
  <cp:contentType/>
  <cp:contentStatus/>
</cp:coreProperties>
</file>